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8455" windowHeight="122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Rekapitulace!$G$8</definedName>
    <definedName name="Dodavka0">Položky!#REF!</definedName>
    <definedName name="HSV">Rekapitulace!$E$8</definedName>
    <definedName name="HSV0">Položky!#REF!</definedName>
    <definedName name="HZS">Rekapitulace!$I$8</definedName>
    <definedName name="HZS0">Položky!#REF!</definedName>
    <definedName name="JKSO">'Krycí list'!$G$2</definedName>
    <definedName name="MJ">'Krycí list'!$G$5</definedName>
    <definedName name="Mont">Rekapitulace!$H$8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Položky!$A$1:$G$26</definedName>
    <definedName name="_xlnm.Print_Area" localSheetId="1">Rekapitulace!$A$1:$I$15</definedName>
    <definedName name="PocetMJ">'Krycí list'!$G$6</definedName>
    <definedName name="Poznamka">'Krycí list'!$B$37</definedName>
    <definedName name="Projektant">'Krycí list'!$C$8</definedName>
    <definedName name="PSV">Rekapitulace!$F$8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15" i="1"/>
  <c r="BE24" i="3"/>
  <c r="BD24"/>
  <c r="BC24"/>
  <c r="BB24"/>
  <c r="G24"/>
  <c r="BA24" s="1"/>
  <c r="BE23"/>
  <c r="BD23"/>
  <c r="BC23"/>
  <c r="BB23"/>
  <c r="G23"/>
  <c r="BA23" s="1"/>
  <c r="BE22"/>
  <c r="BD22"/>
  <c r="BC22"/>
  <c r="BB22"/>
  <c r="G22"/>
  <c r="BA22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8"/>
  <c r="BD18"/>
  <c r="BC18"/>
  <c r="BB18"/>
  <c r="G18"/>
  <c r="BA18" s="1"/>
  <c r="BE17"/>
  <c r="BD17"/>
  <c r="BC17"/>
  <c r="BB17"/>
  <c r="G17"/>
  <c r="BA17" s="1"/>
  <c r="BE12"/>
  <c r="BD12"/>
  <c r="BC12"/>
  <c r="BB12"/>
  <c r="G12"/>
  <c r="BA12" s="1"/>
  <c r="BE8"/>
  <c r="BD8"/>
  <c r="BC8"/>
  <c r="BB8"/>
  <c r="G8"/>
  <c r="BA8" s="1"/>
  <c r="BA26" s="1"/>
  <c r="E7" i="2" s="1"/>
  <c r="E8" s="1"/>
  <c r="B7"/>
  <c r="A7"/>
  <c r="BE26" i="3"/>
  <c r="I7" i="2" s="1"/>
  <c r="I8" s="1"/>
  <c r="C21" i="1" s="1"/>
  <c r="BD26" i="3"/>
  <c r="H7" i="2" s="1"/>
  <c r="H8" s="1"/>
  <c r="C17" i="1" s="1"/>
  <c r="BC26" i="3"/>
  <c r="G7" i="2" s="1"/>
  <c r="G8" s="1"/>
  <c r="C18" i="1" s="1"/>
  <c r="BB26" i="3"/>
  <c r="F7" i="2" s="1"/>
  <c r="F8" s="1"/>
  <c r="C16" i="1" s="1"/>
  <c r="G26" i="3"/>
  <c r="C26"/>
  <c r="E4"/>
  <c r="C4"/>
  <c r="F3"/>
  <c r="C3"/>
  <c r="C2" i="2"/>
  <c r="C1"/>
  <c r="C33" i="1"/>
  <c r="F33" s="1"/>
  <c r="C31"/>
  <c r="C9"/>
  <c r="G7"/>
  <c r="D2"/>
  <c r="C2"/>
  <c r="C15" l="1"/>
  <c r="C19" s="1"/>
  <c r="C22" s="1"/>
  <c r="G15" l="1"/>
  <c r="H14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<sst xmlns="http://schemas.openxmlformats.org/spreadsheetml/2006/main" count="151" uniqueCount="113">
  <si>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</si>
  <si>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</si>
  <si>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</si>
  <si>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</si>
  <si>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</si>
  <si>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</si>
  <si>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</si>
  <si>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</si>
  <si>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</si>
  <si>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</si>
  <si>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</si>
  <si>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</si>
  <si>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</si>
  <si>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</si>
  <si>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</si>
  <si>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</si>
  <si>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</si>
  <si>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</si>
  <si>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</si>
  <si>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</si>
  <si>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</si>
  <si>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</si>
  <si>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</si>
  <si>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</si>
  <si>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</si>
  <si>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</si>
  <si>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</si>
  <si>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</si>
  <si>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</si>
  <si>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</si>
  <si>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</si>
  <si>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</si>
  <si>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</si>
  <si>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</si>
  <si>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</si>
  <si>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</si>
  <si>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</si>
  <si>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</si>
  <si>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</si>
  <si>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</si>
  <si>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</si>
  <si>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</si>
  <si>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</si>
  <si>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</si>
  <si>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</si>
  <si>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</si>
  <si>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</si>
  <si>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</si>
  <si>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</si>
  <si>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</si>
  <si>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</si>
  <si>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</si>
  <si>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</si>
  <si>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</si>
  <si>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</si>
  <si>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</si>
  <si>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</si>
  <si>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</si>
  <si>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</si>
  <si>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</si>
  <si>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</si>
  <si>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</si>
  <si>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</si>
  <si>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</si>
  <si>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</si>
  <si>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</si>
  <si>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</si>
  <si>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</si>
  <si>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</si>
  <si>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</si>
  <si>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</si>
  <si>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</si>
  <si>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</si>
  <si>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</si>
  <si>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</si>
  <si>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KOM-212</t>
  </si>
  <si>
    <t>Rekonstrukce komunikace a chodníků v ul.Vodní,</t>
  </si>
  <si>
    <t>SO02</t>
  </si>
  <si>
    <t>Stopa Vodní brány</t>
  </si>
  <si>
    <t>Stopa Vodní brány - 2.etapa</t>
  </si>
  <si>
    <t>93</t>
  </si>
  <si>
    <t>Dokončovací práce inženýrských staveb</t>
  </si>
  <si>
    <t>275171111R00</t>
  </si>
  <si>
    <t xml:space="preserve">Zavrtání ocelové kotvy - bez dodávky kotvy </t>
  </si>
  <si>
    <t>kus</t>
  </si>
  <si>
    <t>9*4</t>
  </si>
  <si>
    <t>3*9</t>
  </si>
  <si>
    <t>2*8</t>
  </si>
  <si>
    <t>275313611R00</t>
  </si>
  <si>
    <t xml:space="preserve">Beton základových patek prostý C 16/20 (B 20) </t>
  </si>
  <si>
    <t>m3</t>
  </si>
  <si>
    <t>0,5*2,5*0,25</t>
  </si>
  <si>
    <t>0,5*4,2*0,25</t>
  </si>
  <si>
    <t>0,5*0,65*0,25</t>
  </si>
  <si>
    <t>113153112R00</t>
  </si>
  <si>
    <t xml:space="preserve">Frézování v žulové desce hl..3cm </t>
  </si>
  <si>
    <t>m2</t>
  </si>
  <si>
    <t>NAB 1523</t>
  </si>
  <si>
    <t>Plaketa 650x650, vč loga 18kg/kus</t>
  </si>
  <si>
    <t>NAB 1524</t>
  </si>
  <si>
    <t xml:space="preserve">Výroba modelu , plaketa 650x500 </t>
  </si>
  <si>
    <t>NAB 1525</t>
  </si>
  <si>
    <t>Pásek dlouhý 600x45 2kg/kus</t>
  </si>
  <si>
    <t>NAB 1526</t>
  </si>
  <si>
    <t xml:space="preserve">Výroba modelu, pásek dlouhý 600x45 </t>
  </si>
  <si>
    <t>NAB 1527</t>
  </si>
  <si>
    <t>Pásek krátký 300x45 1kg/kus</t>
  </si>
  <si>
    <t>NAB 1528</t>
  </si>
  <si>
    <t xml:space="preserve">Výroba modelu, pásek krátký 300x45 </t>
  </si>
  <si>
    <t>NAB 8901</t>
  </si>
  <si>
    <t xml:space="preserve">Montáž plaket na lepidlo, vč. dopravy </t>
  </si>
  <si>
    <t>4+9+8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</si>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</sst>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zoomScaleNormal="100" workbookViewId="0">
      <selection activeCell="I24" sqref="I24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1</v>
      </c>
      <c r="D2" s="5" t="str">
        <f>Rekapitulace!G2</f>
        <v>Stopa Vodní brány - 2.etapa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77</v>
      </c>
      <c r="B5" s="16"/>
      <c r="C5" s="17" t="s">
        <v>78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75</v>
      </c>
      <c r="B7" s="24"/>
      <c r="C7" s="25" t="s">
        <v>76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2"/>
      <c r="D8" s="202"/>
      <c r="E8" s="203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2">
        <f>Projektant</f>
        <v>0</v>
      </c>
      <c r="D9" s="202"/>
      <c r="E9" s="203"/>
      <c r="F9" s="11"/>
      <c r="G9" s="33"/>
      <c r="H9" s="34"/>
    </row>
    <row r="10" spans="1:57">
      <c r="A10" s="28" t="s">
        <v>15</v>
      </c>
      <c r="B10" s="11"/>
      <c r="C10" s="202"/>
      <c r="D10" s="202"/>
      <c r="E10" s="202"/>
      <c r="F10" s="35"/>
      <c r="G10" s="36"/>
      <c r="H10" s="37"/>
    </row>
    <row r="11" spans="1:57" ht="13.5" customHeight="1">
      <c r="A11" s="28" t="s">
        <v>16</v>
      </c>
      <c r="B11" s="11"/>
      <c r="C11" s="202"/>
      <c r="D11" s="202"/>
      <c r="E11" s="202"/>
      <c r="F11" s="38" t="s">
        <v>17</v>
      </c>
      <c r="G11" s="39">
        <v>3516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4"/>
      <c r="D12" s="204"/>
      <c r="E12" s="204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>
        <f>Rekapitulace!A13</f>
        <v>0</v>
      </c>
      <c r="E15" s="57"/>
      <c r="F15" s="58"/>
      <c r="G15" s="55">
        <f>Rekapitulace!I13</f>
        <v>0</v>
      </c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/>
      <c r="E16" s="59"/>
      <c r="F16" s="60"/>
      <c r="G16" s="55"/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/>
      <c r="E17" s="59"/>
      <c r="F17" s="60"/>
      <c r="G17" s="55"/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/>
      <c r="E18" s="59"/>
      <c r="F18" s="60"/>
      <c r="G18" s="55"/>
    </row>
    <row r="19" spans="1:7" ht="15.95" customHeight="1">
      <c r="A19" s="63" t="s">
        <v>30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>
      <c r="A20" s="63"/>
      <c r="B20" s="54"/>
      <c r="C20" s="55"/>
      <c r="D20" s="8"/>
      <c r="E20" s="59"/>
      <c r="F20" s="60"/>
      <c r="G20" s="55"/>
    </row>
    <row r="21" spans="1:7" ht="15.95" customHeight="1">
      <c r="A21" s="63" t="s">
        <v>31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205" t="s">
        <v>34</v>
      </c>
      <c r="B23" s="206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207">
        <f>C23-F32</f>
        <v>0</v>
      </c>
      <c r="G30" s="208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207">
        <f>ROUND(PRODUCT(F30,C31/100),0)</f>
        <v>0</v>
      </c>
      <c r="G31" s="208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7">
        <v>0</v>
      </c>
      <c r="G32" s="208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7">
        <f>ROUND(PRODUCT(F32,C33/100),0)</f>
        <v>0</v>
      </c>
      <c r="G33" s="208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9">
        <f>ROUND(SUM(F30:F33),0)</f>
        <v>0</v>
      </c>
      <c r="G34" s="210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201"/>
      <c r="C37" s="201"/>
      <c r="D37" s="201"/>
      <c r="E37" s="201"/>
      <c r="F37" s="201"/>
      <c r="G37" s="201"/>
      <c r="H37" t="s">
        <v>6</v>
      </c>
    </row>
    <row r="38" spans="1:8" ht="12.75" customHeight="1">
      <c r="A38" s="95"/>
      <c r="B38" s="201"/>
      <c r="C38" s="201"/>
      <c r="D38" s="201"/>
      <c r="E38" s="201"/>
      <c r="F38" s="201"/>
      <c r="G38" s="201"/>
      <c r="H38" t="s">
        <v>6</v>
      </c>
    </row>
    <row r="39" spans="1:8">
      <c r="A39" s="95"/>
      <c r="B39" s="201"/>
      <c r="C39" s="201"/>
      <c r="D39" s="201"/>
      <c r="E39" s="201"/>
      <c r="F39" s="201"/>
      <c r="G39" s="201"/>
      <c r="H39" t="s">
        <v>6</v>
      </c>
    </row>
    <row r="40" spans="1:8">
      <c r="A40" s="95"/>
      <c r="B40" s="201"/>
      <c r="C40" s="201"/>
      <c r="D40" s="201"/>
      <c r="E40" s="201"/>
      <c r="F40" s="201"/>
      <c r="G40" s="201"/>
      <c r="H40" t="s">
        <v>6</v>
      </c>
    </row>
    <row r="41" spans="1:8">
      <c r="A41" s="95"/>
      <c r="B41" s="201"/>
      <c r="C41" s="201"/>
      <c r="D41" s="201"/>
      <c r="E41" s="201"/>
      <c r="F41" s="201"/>
      <c r="G41" s="201"/>
      <c r="H41" t="s">
        <v>6</v>
      </c>
    </row>
    <row r="42" spans="1:8">
      <c r="A42" s="95"/>
      <c r="B42" s="201"/>
      <c r="C42" s="201"/>
      <c r="D42" s="201"/>
      <c r="E42" s="201"/>
      <c r="F42" s="201"/>
      <c r="G42" s="201"/>
      <c r="H42" t="s">
        <v>6</v>
      </c>
    </row>
    <row r="43" spans="1:8">
      <c r="A43" s="95"/>
      <c r="B43" s="201"/>
      <c r="C43" s="201"/>
      <c r="D43" s="201"/>
      <c r="E43" s="201"/>
      <c r="F43" s="201"/>
      <c r="G43" s="201"/>
      <c r="H43" t="s">
        <v>6</v>
      </c>
    </row>
    <row r="44" spans="1:8">
      <c r="A44" s="95"/>
      <c r="B44" s="201"/>
      <c r="C44" s="201"/>
      <c r="D44" s="201"/>
      <c r="E44" s="201"/>
      <c r="F44" s="201"/>
      <c r="G44" s="201"/>
      <c r="H44" t="s">
        <v>6</v>
      </c>
    </row>
    <row r="45" spans="1:8" ht="0.75" customHeight="1">
      <c r="A45" s="95"/>
      <c r="B45" s="201"/>
      <c r="C45" s="201"/>
      <c r="D45" s="201"/>
      <c r="E45" s="201"/>
      <c r="F45" s="201"/>
      <c r="G45" s="201"/>
      <c r="H45" t="s">
        <v>6</v>
      </c>
    </row>
    <row r="46" spans="1:8">
      <c r="B46" s="211"/>
      <c r="C46" s="211"/>
      <c r="D46" s="211"/>
      <c r="E46" s="211"/>
      <c r="F46" s="211"/>
      <c r="G46" s="211"/>
    </row>
    <row r="47" spans="1:8">
      <c r="B47" s="211"/>
      <c r="C47" s="211"/>
      <c r="D47" s="211"/>
      <c r="E47" s="211"/>
      <c r="F47" s="211"/>
      <c r="G47" s="211"/>
    </row>
    <row r="48" spans="1:8">
      <c r="B48" s="211"/>
      <c r="C48" s="211"/>
      <c r="D48" s="211"/>
      <c r="E48" s="211"/>
      <c r="F48" s="211"/>
      <c r="G48" s="211"/>
    </row>
    <row r="49" spans="2:7">
      <c r="B49" s="211"/>
      <c r="C49" s="211"/>
      <c r="D49" s="211"/>
      <c r="E49" s="211"/>
      <c r="F49" s="211"/>
      <c r="G49" s="211"/>
    </row>
    <row r="50" spans="2:7">
      <c r="B50" s="211"/>
      <c r="C50" s="211"/>
      <c r="D50" s="211"/>
      <c r="E50" s="211"/>
      <c r="F50" s="211"/>
      <c r="G50" s="211"/>
    </row>
    <row r="51" spans="2:7">
      <c r="B51" s="211"/>
      <c r="C51" s="211"/>
      <c r="D51" s="211"/>
      <c r="E51" s="211"/>
      <c r="F51" s="211"/>
      <c r="G51" s="211"/>
    </row>
    <row r="52" spans="2:7">
      <c r="B52" s="211"/>
      <c r="C52" s="211"/>
      <c r="D52" s="211"/>
      <c r="E52" s="211"/>
      <c r="F52" s="211"/>
      <c r="G52" s="211"/>
    </row>
    <row r="53" spans="2:7">
      <c r="B53" s="211"/>
      <c r="C53" s="211"/>
      <c r="D53" s="211"/>
      <c r="E53" s="211"/>
      <c r="F53" s="211"/>
      <c r="G53" s="211"/>
    </row>
    <row r="54" spans="2:7">
      <c r="B54" s="211"/>
      <c r="C54" s="211"/>
      <c r="D54" s="211"/>
      <c r="E54" s="211"/>
      <c r="F54" s="211"/>
      <c r="G54" s="211"/>
    </row>
    <row r="55" spans="2:7">
      <c r="B55" s="211"/>
      <c r="C55" s="211"/>
      <c r="D55" s="211"/>
      <c r="E55" s="211"/>
      <c r="F55" s="211"/>
      <c r="G55" s="211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65"/>
  <sheetViews>
    <sheetView zoomScaleNormal="100" workbookViewId="0">
      <selection activeCell="N45" sqref="N45:N5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12" t="s">
        <v>49</v>
      </c>
      <c r="B1" s="213"/>
      <c r="C1" s="96" t="str">
        <f>CONCATENATE(cislostavby," ",nazevstavby)</f>
        <v>KOM-212 Rekonstrukce komunikace a chodníků v ul.Vodní,</v>
      </c>
      <c r="D1" s="97"/>
      <c r="E1" s="98"/>
      <c r="F1" s="97"/>
      <c r="G1" s="99" t="s">
        <v>50</v>
      </c>
      <c r="H1" s="100">
        <v>1</v>
      </c>
      <c r="I1" s="101"/>
    </row>
    <row r="2" spans="1:57" ht="13.5" thickBot="1">
      <c r="A2" s="214" t="s">
        <v>51</v>
      </c>
      <c r="B2" s="215"/>
      <c r="C2" s="102" t="str">
        <f>CONCATENATE(cisloobjektu," ",nazevobjektu)</f>
        <v>SO02 Stopa Vodní brány</v>
      </c>
      <c r="D2" s="103"/>
      <c r="E2" s="104"/>
      <c r="F2" s="103"/>
      <c r="G2" s="216" t="s">
        <v>79</v>
      </c>
      <c r="H2" s="217"/>
      <c r="I2" s="218"/>
    </row>
    <row r="3" spans="1:57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57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57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57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57" s="34" customFormat="1" ht="13.5" thickBot="1">
      <c r="A7" s="197" t="str">
        <f>Položky!B7</f>
        <v>93</v>
      </c>
      <c r="B7" s="114" t="str">
        <f>Položky!C7</f>
        <v>Dokončovací práce inženýrských staveb</v>
      </c>
      <c r="C7" s="65"/>
      <c r="D7" s="115"/>
      <c r="E7" s="198">
        <f>Položky!BA26</f>
        <v>0</v>
      </c>
      <c r="F7" s="199">
        <f>Položky!BB26</f>
        <v>0</v>
      </c>
      <c r="G7" s="199">
        <f>Položky!BC26</f>
        <v>0</v>
      </c>
      <c r="H7" s="199">
        <f>Položky!BD26</f>
        <v>0</v>
      </c>
      <c r="I7" s="200">
        <f>Položky!BE26</f>
        <v>0</v>
      </c>
    </row>
    <row r="8" spans="1:57" s="122" customFormat="1" ht="13.5" thickBot="1">
      <c r="A8" s="116"/>
      <c r="B8" s="117" t="s">
        <v>58</v>
      </c>
      <c r="C8" s="117"/>
      <c r="D8" s="118"/>
      <c r="E8" s="119">
        <f>SUM(E7:E7)</f>
        <v>0</v>
      </c>
      <c r="F8" s="120">
        <f>SUM(F7:F7)</f>
        <v>0</v>
      </c>
      <c r="G8" s="120">
        <f>SUM(G7:G7)</f>
        <v>0</v>
      </c>
      <c r="H8" s="120">
        <f>SUM(H7:H7)</f>
        <v>0</v>
      </c>
      <c r="I8" s="121">
        <f>SUM(I7:I7)</f>
        <v>0</v>
      </c>
    </row>
    <row r="9" spans="1:57">
      <c r="A9" s="65"/>
      <c r="B9" s="65"/>
      <c r="C9" s="65"/>
      <c r="D9" s="65"/>
      <c r="E9" s="65"/>
      <c r="F9" s="65"/>
      <c r="G9" s="65"/>
      <c r="H9" s="65"/>
      <c r="I9" s="65"/>
    </row>
    <row r="10" spans="1:57" ht="19.5" customHeight="1">
      <c r="A10" s="106" t="s">
        <v>59</v>
      </c>
      <c r="B10" s="106"/>
      <c r="C10" s="106"/>
      <c r="D10" s="106"/>
      <c r="E10" s="106"/>
      <c r="F10" s="106"/>
      <c r="G10" s="123"/>
      <c r="H10" s="106"/>
      <c r="I10" s="106"/>
      <c r="BA10" s="40"/>
      <c r="BB10" s="40"/>
      <c r="BC10" s="40"/>
      <c r="BD10" s="40"/>
      <c r="BE10" s="40"/>
    </row>
    <row r="11" spans="1:57" ht="13.5" thickBot="1">
      <c r="A11" s="76"/>
      <c r="B11" s="76"/>
      <c r="C11" s="76"/>
      <c r="D11" s="76"/>
      <c r="E11" s="76"/>
      <c r="F11" s="76"/>
      <c r="G11" s="76"/>
      <c r="H11" s="76"/>
      <c r="I11" s="76"/>
    </row>
    <row r="12" spans="1:57">
      <c r="A12" s="70" t="s">
        <v>60</v>
      </c>
      <c r="B12" s="71"/>
      <c r="C12" s="71"/>
      <c r="D12" s="124"/>
      <c r="E12" s="125" t="s">
        <v>61</v>
      </c>
      <c r="F12" s="126" t="s">
        <v>62</v>
      </c>
      <c r="G12" s="127" t="s">
        <v>63</v>
      </c>
      <c r="H12" s="128"/>
      <c r="I12" s="129" t="s">
        <v>61</v>
      </c>
    </row>
    <row r="13" spans="1:57">
      <c r="A13" s="63"/>
      <c r="B13" s="54"/>
      <c r="C13" s="54"/>
      <c r="D13" s="130"/>
      <c r="E13" s="131">
        <v>0</v>
      </c>
      <c r="F13" s="132">
        <v>0</v>
      </c>
      <c r="G13" s="133">
        <v>0</v>
      </c>
      <c r="H13" s="134"/>
      <c r="I13" s="135">
        <v>0</v>
      </c>
      <c r="BA13">
        <v>1</v>
      </c>
    </row>
    <row r="14" spans="1:57" ht="13.5" thickBot="1">
      <c r="A14" s="136"/>
      <c r="B14" s="137" t="s">
        <v>64</v>
      </c>
      <c r="C14" s="138"/>
      <c r="D14" s="139"/>
      <c r="E14" s="140"/>
      <c r="F14" s="141"/>
      <c r="G14" s="141"/>
      <c r="H14" s="219">
        <f>SUM(I13:I13)</f>
        <v>0</v>
      </c>
      <c r="I14" s="220"/>
    </row>
    <row r="16" spans="1:57">
      <c r="B16" s="122"/>
      <c r="F16" s="142"/>
      <c r="G16" s="143"/>
      <c r="H16" s="143"/>
      <c r="I16" s="144"/>
    </row>
    <row r="17" spans="6:9">
      <c r="F17" s="142"/>
      <c r="G17" s="143"/>
      <c r="H17" s="143"/>
      <c r="I17" s="144"/>
    </row>
    <row r="18" spans="6:9">
      <c r="F18" s="142"/>
      <c r="G18" s="143"/>
      <c r="H18" s="143"/>
      <c r="I18" s="144"/>
    </row>
    <row r="19" spans="6:9">
      <c r="F19" s="142"/>
      <c r="G19" s="143"/>
      <c r="H19" s="143"/>
      <c r="I19" s="144"/>
    </row>
    <row r="20" spans="6:9">
      <c r="F20" s="142"/>
      <c r="G20" s="143"/>
      <c r="H20" s="143"/>
      <c r="I20" s="144"/>
    </row>
    <row r="21" spans="6:9">
      <c r="F21" s="142"/>
      <c r="G21" s="143"/>
      <c r="H21" s="143"/>
      <c r="I21" s="144"/>
    </row>
    <row r="22" spans="6:9">
      <c r="F22" s="142"/>
      <c r="G22" s="143"/>
      <c r="H22" s="143"/>
      <c r="I22" s="144"/>
    </row>
    <row r="23" spans="6:9">
      <c r="F23" s="142"/>
      <c r="G23" s="143"/>
      <c r="H23" s="143"/>
      <c r="I23" s="144"/>
    </row>
    <row r="24" spans="6:9">
      <c r="F24" s="142"/>
      <c r="G24" s="143"/>
      <c r="H24" s="143"/>
      <c r="I24" s="144"/>
    </row>
    <row r="25" spans="6:9">
      <c r="F25" s="142"/>
      <c r="G25" s="143"/>
      <c r="H25" s="143"/>
      <c r="I25" s="144"/>
    </row>
    <row r="26" spans="6:9">
      <c r="F26" s="142"/>
      <c r="G26" s="143"/>
      <c r="H26" s="143"/>
      <c r="I26" s="144"/>
    </row>
    <row r="27" spans="6:9">
      <c r="F27" s="142"/>
      <c r="G27" s="143"/>
      <c r="H27" s="143"/>
      <c r="I27" s="144"/>
    </row>
    <row r="28" spans="6:9">
      <c r="F28" s="142"/>
      <c r="G28" s="143"/>
      <c r="H28" s="143"/>
      <c r="I28" s="144"/>
    </row>
    <row r="29" spans="6:9">
      <c r="F29" s="142"/>
      <c r="G29" s="143"/>
      <c r="H29" s="143"/>
      <c r="I29" s="144"/>
    </row>
    <row r="30" spans="6:9">
      <c r="F30" s="142"/>
      <c r="G30" s="143"/>
      <c r="H30" s="143"/>
      <c r="I30" s="144"/>
    </row>
    <row r="31" spans="6:9">
      <c r="F31" s="142"/>
      <c r="G31" s="143"/>
      <c r="H31" s="143"/>
      <c r="I31" s="144"/>
    </row>
    <row r="32" spans="6:9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</sheetData>
  <mergeCells count="4">
    <mergeCell ref="A1:B1"/>
    <mergeCell ref="A2:B2"/>
    <mergeCell ref="G2:I2"/>
    <mergeCell ref="H14:I1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9"/>
  <sheetViews>
    <sheetView showGridLines="0" showZeros="0" tabSelected="1" zoomScaleNormal="100" workbookViewId="0">
      <selection activeCell="E34" sqref="E34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3" t="s">
        <v>112</v>
      </c>
      <c r="B1" s="223"/>
      <c r="C1" s="223"/>
      <c r="D1" s="223"/>
      <c r="E1" s="223"/>
      <c r="F1" s="223"/>
      <c r="G1" s="223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2" t="s">
        <v>49</v>
      </c>
      <c r="B3" s="213"/>
      <c r="C3" s="96" t="str">
        <f>CONCATENATE(cislostavby," ",nazevstavby)</f>
        <v>KOM-212 Rekonstrukce komunikace a chodníků v ul.Vodní,</v>
      </c>
      <c r="D3" s="97"/>
      <c r="E3" s="150" t="s">
        <v>65</v>
      </c>
      <c r="F3" s="151">
        <f>Rekapitulace!H1</f>
        <v>1</v>
      </c>
      <c r="G3" s="152"/>
    </row>
    <row r="4" spans="1:104" ht="13.5" thickBot="1">
      <c r="A4" s="224" t="s">
        <v>51</v>
      </c>
      <c r="B4" s="215"/>
      <c r="C4" s="102" t="str">
        <f>CONCATENATE(cisloobjektu," ",nazevobjektu)</f>
        <v>SO02 Stopa Vodní brány</v>
      </c>
      <c r="D4" s="103"/>
      <c r="E4" s="225" t="str">
        <f>Rekapitulace!G2</f>
        <v>Stopa Vodní brány - 2.etapa</v>
      </c>
      <c r="F4" s="226"/>
      <c r="G4" s="227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66</v>
      </c>
      <c r="B6" s="157" t="s">
        <v>67</v>
      </c>
      <c r="C6" s="157" t="s">
        <v>68</v>
      </c>
      <c r="D6" s="157" t="s">
        <v>69</v>
      </c>
      <c r="E6" s="158" t="s">
        <v>70</v>
      </c>
      <c r="F6" s="157" t="s">
        <v>71</v>
      </c>
      <c r="G6" s="159" t="s">
        <v>72</v>
      </c>
    </row>
    <row r="7" spans="1:104">
      <c r="A7" s="160" t="s">
        <v>73</v>
      </c>
      <c r="B7" s="161" t="s">
        <v>80</v>
      </c>
      <c r="C7" s="162" t="s">
        <v>81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82</v>
      </c>
      <c r="C8" s="170" t="s">
        <v>83</v>
      </c>
      <c r="D8" s="171" t="s">
        <v>84</v>
      </c>
      <c r="E8" s="172">
        <v>79</v>
      </c>
      <c r="F8" s="172"/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</v>
      </c>
    </row>
    <row r="9" spans="1:104">
      <c r="A9" s="175"/>
      <c r="B9" s="177"/>
      <c r="C9" s="221" t="s">
        <v>85</v>
      </c>
      <c r="D9" s="222"/>
      <c r="E9" s="178">
        <v>36</v>
      </c>
      <c r="F9" s="179"/>
      <c r="G9" s="180"/>
      <c r="M9" s="176" t="s">
        <v>85</v>
      </c>
      <c r="O9" s="167"/>
    </row>
    <row r="10" spans="1:104">
      <c r="A10" s="175"/>
      <c r="B10" s="177"/>
      <c r="C10" s="221" t="s">
        <v>86</v>
      </c>
      <c r="D10" s="222"/>
      <c r="E10" s="178">
        <v>27</v>
      </c>
      <c r="F10" s="179"/>
      <c r="G10" s="180"/>
      <c r="M10" s="176" t="s">
        <v>86</v>
      </c>
      <c r="O10" s="167"/>
    </row>
    <row r="11" spans="1:104">
      <c r="A11" s="175"/>
      <c r="B11" s="177"/>
      <c r="C11" s="221" t="s">
        <v>87</v>
      </c>
      <c r="D11" s="222"/>
      <c r="E11" s="178">
        <v>16</v>
      </c>
      <c r="F11" s="179"/>
      <c r="G11" s="180"/>
      <c r="M11" s="176" t="s">
        <v>87</v>
      </c>
      <c r="O11" s="167"/>
    </row>
    <row r="12" spans="1:104">
      <c r="A12" s="168">
        <v>2</v>
      </c>
      <c r="B12" s="169" t="s">
        <v>88</v>
      </c>
      <c r="C12" s="170" t="s">
        <v>89</v>
      </c>
      <c r="D12" s="171" t="s">
        <v>90</v>
      </c>
      <c r="E12" s="172">
        <v>1</v>
      </c>
      <c r="F12" s="172"/>
      <c r="G12" s="173">
        <f>E12*F12</f>
        <v>0</v>
      </c>
      <c r="O12" s="167">
        <v>2</v>
      </c>
      <c r="AA12" s="145">
        <v>1</v>
      </c>
      <c r="AB12" s="145">
        <v>1</v>
      </c>
      <c r="AC12" s="145">
        <v>1</v>
      </c>
      <c r="AZ12" s="145">
        <v>1</v>
      </c>
      <c r="BA12" s="145">
        <f>IF(AZ12=1,G12,0)</f>
        <v>0</v>
      </c>
      <c r="BB12" s="145">
        <f>IF(AZ12=2,G12,0)</f>
        <v>0</v>
      </c>
      <c r="BC12" s="145">
        <f>IF(AZ12=3,G12,0)</f>
        <v>0</v>
      </c>
      <c r="BD12" s="145">
        <f>IF(AZ12=4,G12,0)</f>
        <v>0</v>
      </c>
      <c r="BE12" s="145">
        <f>IF(AZ12=5,G12,0)</f>
        <v>0</v>
      </c>
      <c r="CA12" s="174">
        <v>1</v>
      </c>
      <c r="CB12" s="174">
        <v>1</v>
      </c>
      <c r="CZ12" s="145">
        <v>2.4169299999999998</v>
      </c>
    </row>
    <row r="13" spans="1:104">
      <c r="A13" s="175"/>
      <c r="B13" s="177"/>
      <c r="C13" s="221" t="s">
        <v>91</v>
      </c>
      <c r="D13" s="222"/>
      <c r="E13" s="178">
        <v>0.3125</v>
      </c>
      <c r="F13" s="179"/>
      <c r="G13" s="180"/>
      <c r="M13" s="176" t="s">
        <v>91</v>
      </c>
      <c r="O13" s="167"/>
    </row>
    <row r="14" spans="1:104">
      <c r="A14" s="175"/>
      <c r="B14" s="177"/>
      <c r="C14" s="221" t="s">
        <v>92</v>
      </c>
      <c r="D14" s="222"/>
      <c r="E14" s="178">
        <v>0.52500000000000002</v>
      </c>
      <c r="F14" s="179"/>
      <c r="G14" s="180"/>
      <c r="M14" s="176" t="s">
        <v>92</v>
      </c>
      <c r="O14" s="167"/>
    </row>
    <row r="15" spans="1:104">
      <c r="A15" s="175"/>
      <c r="B15" s="177"/>
      <c r="C15" s="221" t="s">
        <v>93</v>
      </c>
      <c r="D15" s="222"/>
      <c r="E15" s="178">
        <v>8.1299999999999997E-2</v>
      </c>
      <c r="F15" s="179"/>
      <c r="G15" s="180"/>
      <c r="M15" s="176" t="s">
        <v>93</v>
      </c>
      <c r="O15" s="167"/>
    </row>
    <row r="16" spans="1:104">
      <c r="A16" s="175"/>
      <c r="B16" s="177"/>
      <c r="C16" s="221" t="s">
        <v>93</v>
      </c>
      <c r="D16" s="222"/>
      <c r="E16" s="178">
        <v>8.1299999999999997E-2</v>
      </c>
      <c r="F16" s="179"/>
      <c r="G16" s="180"/>
      <c r="M16" s="176" t="s">
        <v>93</v>
      </c>
      <c r="O16" s="167"/>
    </row>
    <row r="17" spans="1:104">
      <c r="A17" s="168">
        <v>3</v>
      </c>
      <c r="B17" s="169" t="s">
        <v>94</v>
      </c>
      <c r="C17" s="170" t="s">
        <v>95</v>
      </c>
      <c r="D17" s="171" t="s">
        <v>96</v>
      </c>
      <c r="E17" s="172">
        <v>0.35</v>
      </c>
      <c r="F17" s="172"/>
      <c r="G17" s="173">
        <f t="shared" ref="G17:G24" si="0">E17*F17</f>
        <v>0</v>
      </c>
      <c r="O17" s="167">
        <v>2</v>
      </c>
      <c r="AA17" s="145">
        <v>12</v>
      </c>
      <c r="AB17" s="145">
        <v>0</v>
      </c>
      <c r="AC17" s="145">
        <v>3</v>
      </c>
      <c r="AZ17" s="145">
        <v>1</v>
      </c>
      <c r="BA17" s="145">
        <f t="shared" ref="BA17:BA24" si="1">IF(AZ17=1,G17,0)</f>
        <v>0</v>
      </c>
      <c r="BB17" s="145">
        <f t="shared" ref="BB17:BB24" si="2">IF(AZ17=2,G17,0)</f>
        <v>0</v>
      </c>
      <c r="BC17" s="145">
        <f t="shared" ref="BC17:BC24" si="3">IF(AZ17=3,G17,0)</f>
        <v>0</v>
      </c>
      <c r="BD17" s="145">
        <f t="shared" ref="BD17:BD24" si="4">IF(AZ17=4,G17,0)</f>
        <v>0</v>
      </c>
      <c r="BE17" s="145">
        <f t="shared" ref="BE17:BE24" si="5">IF(AZ17=5,G17,0)</f>
        <v>0</v>
      </c>
      <c r="CA17" s="174">
        <v>12</v>
      </c>
      <c r="CB17" s="174">
        <v>0</v>
      </c>
      <c r="CZ17" s="145">
        <v>0</v>
      </c>
    </row>
    <row r="18" spans="1:104">
      <c r="A18" s="168">
        <v>4</v>
      </c>
      <c r="B18" s="169" t="s">
        <v>97</v>
      </c>
      <c r="C18" s="170" t="s">
        <v>98</v>
      </c>
      <c r="D18" s="171" t="s">
        <v>84</v>
      </c>
      <c r="E18" s="172">
        <v>4</v>
      </c>
      <c r="F18" s="172"/>
      <c r="G18" s="173">
        <f t="shared" si="0"/>
        <v>0</v>
      </c>
      <c r="O18" s="167">
        <v>2</v>
      </c>
      <c r="AA18" s="145">
        <v>12</v>
      </c>
      <c r="AB18" s="145">
        <v>0</v>
      </c>
      <c r="AC18" s="145">
        <v>5</v>
      </c>
      <c r="AZ18" s="145">
        <v>1</v>
      </c>
      <c r="BA18" s="145">
        <f t="shared" si="1"/>
        <v>0</v>
      </c>
      <c r="BB18" s="145">
        <f t="shared" si="2"/>
        <v>0</v>
      </c>
      <c r="BC18" s="145">
        <f t="shared" si="3"/>
        <v>0</v>
      </c>
      <c r="BD18" s="145">
        <f t="shared" si="4"/>
        <v>0</v>
      </c>
      <c r="BE18" s="145">
        <f t="shared" si="5"/>
        <v>0</v>
      </c>
      <c r="CA18" s="174">
        <v>12</v>
      </c>
      <c r="CB18" s="174">
        <v>0</v>
      </c>
      <c r="CZ18" s="145">
        <v>0</v>
      </c>
    </row>
    <row r="19" spans="1:104">
      <c r="A19" s="168">
        <v>5</v>
      </c>
      <c r="B19" s="169" t="s">
        <v>99</v>
      </c>
      <c r="C19" s="170" t="s">
        <v>100</v>
      </c>
      <c r="D19" s="171" t="s">
        <v>84</v>
      </c>
      <c r="E19" s="172">
        <v>1</v>
      </c>
      <c r="F19" s="172"/>
      <c r="G19" s="173">
        <f t="shared" si="0"/>
        <v>0</v>
      </c>
      <c r="O19" s="167">
        <v>2</v>
      </c>
      <c r="AA19" s="145">
        <v>12</v>
      </c>
      <c r="AB19" s="145">
        <v>0</v>
      </c>
      <c r="AC19" s="145">
        <v>6</v>
      </c>
      <c r="AZ19" s="145">
        <v>1</v>
      </c>
      <c r="BA19" s="145">
        <f t="shared" si="1"/>
        <v>0</v>
      </c>
      <c r="BB19" s="145">
        <f t="shared" si="2"/>
        <v>0</v>
      </c>
      <c r="BC19" s="145">
        <f t="shared" si="3"/>
        <v>0</v>
      </c>
      <c r="BD19" s="145">
        <f t="shared" si="4"/>
        <v>0</v>
      </c>
      <c r="BE19" s="145">
        <f t="shared" si="5"/>
        <v>0</v>
      </c>
      <c r="CA19" s="174">
        <v>12</v>
      </c>
      <c r="CB19" s="174">
        <v>0</v>
      </c>
      <c r="CZ19" s="145">
        <v>0</v>
      </c>
    </row>
    <row r="20" spans="1:104">
      <c r="A20" s="168">
        <v>6</v>
      </c>
      <c r="B20" s="169" t="s">
        <v>101</v>
      </c>
      <c r="C20" s="170" t="s">
        <v>102</v>
      </c>
      <c r="D20" s="171" t="s">
        <v>84</v>
      </c>
      <c r="E20" s="172">
        <v>9</v>
      </c>
      <c r="F20" s="172"/>
      <c r="G20" s="173">
        <f t="shared" si="0"/>
        <v>0</v>
      </c>
      <c r="O20" s="167">
        <v>2</v>
      </c>
      <c r="AA20" s="145">
        <v>12</v>
      </c>
      <c r="AB20" s="145">
        <v>0</v>
      </c>
      <c r="AC20" s="145">
        <v>7</v>
      </c>
      <c r="AZ20" s="145">
        <v>1</v>
      </c>
      <c r="BA20" s="145">
        <f t="shared" si="1"/>
        <v>0</v>
      </c>
      <c r="BB20" s="145">
        <f t="shared" si="2"/>
        <v>0</v>
      </c>
      <c r="BC20" s="145">
        <f t="shared" si="3"/>
        <v>0</v>
      </c>
      <c r="BD20" s="145">
        <f t="shared" si="4"/>
        <v>0</v>
      </c>
      <c r="BE20" s="145">
        <f t="shared" si="5"/>
        <v>0</v>
      </c>
      <c r="CA20" s="174">
        <v>12</v>
      </c>
      <c r="CB20" s="174">
        <v>0</v>
      </c>
      <c r="CZ20" s="145">
        <v>0</v>
      </c>
    </row>
    <row r="21" spans="1:104">
      <c r="A21" s="168">
        <v>7</v>
      </c>
      <c r="B21" s="169" t="s">
        <v>103</v>
      </c>
      <c r="C21" s="170" t="s">
        <v>104</v>
      </c>
      <c r="D21" s="171" t="s">
        <v>84</v>
      </c>
      <c r="E21" s="172">
        <v>1</v>
      </c>
      <c r="F21" s="172"/>
      <c r="G21" s="173">
        <f t="shared" si="0"/>
        <v>0</v>
      </c>
      <c r="O21" s="167">
        <v>2</v>
      </c>
      <c r="AA21" s="145">
        <v>12</v>
      </c>
      <c r="AB21" s="145">
        <v>0</v>
      </c>
      <c r="AC21" s="145">
        <v>8</v>
      </c>
      <c r="AZ21" s="145">
        <v>1</v>
      </c>
      <c r="BA21" s="145">
        <f t="shared" si="1"/>
        <v>0</v>
      </c>
      <c r="BB21" s="145">
        <f t="shared" si="2"/>
        <v>0</v>
      </c>
      <c r="BC21" s="145">
        <f t="shared" si="3"/>
        <v>0</v>
      </c>
      <c r="BD21" s="145">
        <f t="shared" si="4"/>
        <v>0</v>
      </c>
      <c r="BE21" s="145">
        <f t="shared" si="5"/>
        <v>0</v>
      </c>
      <c r="CA21" s="174">
        <v>12</v>
      </c>
      <c r="CB21" s="174">
        <v>0</v>
      </c>
      <c r="CZ21" s="145">
        <v>0</v>
      </c>
    </row>
    <row r="22" spans="1:104">
      <c r="A22" s="168">
        <v>8</v>
      </c>
      <c r="B22" s="169" t="s">
        <v>105</v>
      </c>
      <c r="C22" s="170" t="s">
        <v>106</v>
      </c>
      <c r="D22" s="171" t="s">
        <v>84</v>
      </c>
      <c r="E22" s="172">
        <v>8</v>
      </c>
      <c r="F22" s="172"/>
      <c r="G22" s="173">
        <f t="shared" si="0"/>
        <v>0</v>
      </c>
      <c r="O22" s="167">
        <v>2</v>
      </c>
      <c r="AA22" s="145">
        <v>12</v>
      </c>
      <c r="AB22" s="145">
        <v>0</v>
      </c>
      <c r="AC22" s="145">
        <v>9</v>
      </c>
      <c r="AZ22" s="145">
        <v>1</v>
      </c>
      <c r="BA22" s="145">
        <f t="shared" si="1"/>
        <v>0</v>
      </c>
      <c r="BB22" s="145">
        <f t="shared" si="2"/>
        <v>0</v>
      </c>
      <c r="BC22" s="145">
        <f t="shared" si="3"/>
        <v>0</v>
      </c>
      <c r="BD22" s="145">
        <f t="shared" si="4"/>
        <v>0</v>
      </c>
      <c r="BE22" s="145">
        <f t="shared" si="5"/>
        <v>0</v>
      </c>
      <c r="CA22" s="174">
        <v>12</v>
      </c>
      <c r="CB22" s="174">
        <v>0</v>
      </c>
      <c r="CZ22" s="145">
        <v>0</v>
      </c>
    </row>
    <row r="23" spans="1:104">
      <c r="A23" s="168">
        <v>9</v>
      </c>
      <c r="B23" s="169" t="s">
        <v>107</v>
      </c>
      <c r="C23" s="170" t="s">
        <v>108</v>
      </c>
      <c r="D23" s="171" t="s">
        <v>84</v>
      </c>
      <c r="E23" s="172">
        <v>1</v>
      </c>
      <c r="F23" s="172"/>
      <c r="G23" s="173">
        <f t="shared" si="0"/>
        <v>0</v>
      </c>
      <c r="O23" s="167">
        <v>2</v>
      </c>
      <c r="AA23" s="145">
        <v>12</v>
      </c>
      <c r="AB23" s="145">
        <v>0</v>
      </c>
      <c r="AC23" s="145">
        <v>10</v>
      </c>
      <c r="AZ23" s="145">
        <v>1</v>
      </c>
      <c r="BA23" s="145">
        <f t="shared" si="1"/>
        <v>0</v>
      </c>
      <c r="BB23" s="145">
        <f t="shared" si="2"/>
        <v>0</v>
      </c>
      <c r="BC23" s="145">
        <f t="shared" si="3"/>
        <v>0</v>
      </c>
      <c r="BD23" s="145">
        <f t="shared" si="4"/>
        <v>0</v>
      </c>
      <c r="BE23" s="145">
        <f t="shared" si="5"/>
        <v>0</v>
      </c>
      <c r="CA23" s="174">
        <v>12</v>
      </c>
      <c r="CB23" s="174">
        <v>0</v>
      </c>
      <c r="CZ23" s="145">
        <v>0</v>
      </c>
    </row>
    <row r="24" spans="1:104">
      <c r="A24" s="168">
        <v>10</v>
      </c>
      <c r="B24" s="169" t="s">
        <v>109</v>
      </c>
      <c r="C24" s="170" t="s">
        <v>110</v>
      </c>
      <c r="D24" s="171" t="s">
        <v>84</v>
      </c>
      <c r="E24" s="172">
        <v>21</v>
      </c>
      <c r="F24" s="172"/>
      <c r="G24" s="173">
        <f t="shared" si="0"/>
        <v>0</v>
      </c>
      <c r="O24" s="167">
        <v>2</v>
      </c>
      <c r="AA24" s="145">
        <v>12</v>
      </c>
      <c r="AB24" s="145">
        <v>0</v>
      </c>
      <c r="AC24" s="145">
        <v>1</v>
      </c>
      <c r="AZ24" s="145">
        <v>1</v>
      </c>
      <c r="BA24" s="145">
        <f t="shared" si="1"/>
        <v>0</v>
      </c>
      <c r="BB24" s="145">
        <f t="shared" si="2"/>
        <v>0</v>
      </c>
      <c r="BC24" s="145">
        <f t="shared" si="3"/>
        <v>0</v>
      </c>
      <c r="BD24" s="145">
        <f t="shared" si="4"/>
        <v>0</v>
      </c>
      <c r="BE24" s="145">
        <f t="shared" si="5"/>
        <v>0</v>
      </c>
      <c r="CA24" s="174">
        <v>12</v>
      </c>
      <c r="CB24" s="174">
        <v>0</v>
      </c>
      <c r="CZ24" s="145">
        <v>0</v>
      </c>
    </row>
    <row r="25" spans="1:104">
      <c r="A25" s="175"/>
      <c r="B25" s="177"/>
      <c r="C25" s="221" t="s">
        <v>111</v>
      </c>
      <c r="D25" s="222"/>
      <c r="E25" s="178">
        <v>21</v>
      </c>
      <c r="F25" s="179"/>
      <c r="G25" s="180"/>
      <c r="M25" s="176" t="s">
        <v>111</v>
      </c>
      <c r="O25" s="167"/>
    </row>
    <row r="26" spans="1:104">
      <c r="A26" s="181"/>
      <c r="B26" s="182" t="s">
        <v>74</v>
      </c>
      <c r="C26" s="183" t="str">
        <f>CONCATENATE(B7," ",C7)</f>
        <v>93 Dokončovací práce inženýrských staveb</v>
      </c>
      <c r="D26" s="184"/>
      <c r="E26" s="185"/>
      <c r="F26" s="186"/>
      <c r="G26" s="187">
        <f>SUM(G7:G25)</f>
        <v>0</v>
      </c>
      <c r="O26" s="167">
        <v>4</v>
      </c>
      <c r="BA26" s="188">
        <f>SUM(BA7:BA25)</f>
        <v>0</v>
      </c>
      <c r="BB26" s="188">
        <f>SUM(BB7:BB25)</f>
        <v>0</v>
      </c>
      <c r="BC26" s="188">
        <f>SUM(BC7:BC25)</f>
        <v>0</v>
      </c>
      <c r="BD26" s="188">
        <f>SUM(BD7:BD25)</f>
        <v>0</v>
      </c>
      <c r="BE26" s="188">
        <f>SUM(BE7:BE25)</f>
        <v>0</v>
      </c>
    </row>
    <row r="27" spans="1:104">
      <c r="E27" s="145"/>
    </row>
    <row r="28" spans="1:104">
      <c r="E28" s="145"/>
    </row>
    <row r="29" spans="1:104">
      <c r="E29" s="145"/>
    </row>
    <row r="30" spans="1:104">
      <c r="E30" s="145"/>
    </row>
    <row r="31" spans="1:104">
      <c r="E31" s="145"/>
    </row>
    <row r="32" spans="1:104">
      <c r="E32" s="145"/>
    </row>
    <row r="33" spans="5:5">
      <c r="E33" s="145"/>
    </row>
    <row r="34" spans="5:5">
      <c r="E34" s="145"/>
    </row>
    <row r="35" spans="5:5">
      <c r="E35" s="145"/>
    </row>
    <row r="36" spans="5:5">
      <c r="E36" s="145"/>
    </row>
    <row r="37" spans="5:5">
      <c r="E37" s="145"/>
    </row>
    <row r="38" spans="5:5">
      <c r="E38" s="145"/>
    </row>
    <row r="39" spans="5:5">
      <c r="E39" s="145"/>
    </row>
    <row r="40" spans="5:5">
      <c r="E40" s="145"/>
    </row>
    <row r="41" spans="5:5">
      <c r="E41" s="145"/>
    </row>
    <row r="42" spans="5:5">
      <c r="E42" s="145"/>
    </row>
    <row r="43" spans="5:5">
      <c r="E43" s="145"/>
    </row>
    <row r="44" spans="5:5">
      <c r="E44" s="145"/>
    </row>
    <row r="45" spans="5:5">
      <c r="E45" s="145"/>
    </row>
    <row r="46" spans="5:5">
      <c r="E46" s="145"/>
    </row>
    <row r="47" spans="5:5">
      <c r="E47" s="145"/>
    </row>
    <row r="48" spans="5:5">
      <c r="E48" s="145"/>
    </row>
    <row r="49" spans="1:7">
      <c r="E49" s="145"/>
    </row>
    <row r="50" spans="1:7">
      <c r="A50" s="189"/>
      <c r="B50" s="189"/>
      <c r="C50" s="189"/>
      <c r="D50" s="189"/>
      <c r="E50" s="189"/>
      <c r="F50" s="189"/>
      <c r="G50" s="189"/>
    </row>
    <row r="51" spans="1:7">
      <c r="A51" s="189"/>
      <c r="B51" s="189"/>
      <c r="C51" s="189"/>
      <c r="D51" s="189"/>
      <c r="E51" s="189"/>
      <c r="F51" s="189"/>
      <c r="G51" s="189"/>
    </row>
    <row r="52" spans="1:7">
      <c r="A52" s="189"/>
      <c r="B52" s="189"/>
      <c r="C52" s="189"/>
      <c r="D52" s="189"/>
      <c r="E52" s="189"/>
      <c r="F52" s="189"/>
      <c r="G52" s="189"/>
    </row>
    <row r="53" spans="1:7">
      <c r="A53" s="189"/>
      <c r="B53" s="189"/>
      <c r="C53" s="189"/>
      <c r="D53" s="189"/>
      <c r="E53" s="189"/>
      <c r="F53" s="189"/>
      <c r="G53" s="189"/>
    </row>
    <row r="54" spans="1:7">
      <c r="E54" s="145"/>
    </row>
    <row r="55" spans="1:7">
      <c r="E55" s="145"/>
    </row>
    <row r="56" spans="1:7">
      <c r="E56" s="145"/>
    </row>
    <row r="57" spans="1:7">
      <c r="E57" s="145"/>
    </row>
    <row r="58" spans="1:7">
      <c r="E58" s="145"/>
    </row>
    <row r="59" spans="1:7">
      <c r="E59" s="145"/>
    </row>
    <row r="60" spans="1:7">
      <c r="E60" s="145"/>
    </row>
    <row r="61" spans="1:7">
      <c r="E61" s="145"/>
    </row>
    <row r="62" spans="1:7">
      <c r="E62" s="145"/>
    </row>
    <row r="63" spans="1:7">
      <c r="E63" s="145"/>
    </row>
    <row r="64" spans="1:7">
      <c r="E64" s="145"/>
    </row>
    <row r="65" spans="5:5">
      <c r="E65" s="145"/>
    </row>
    <row r="66" spans="5:5">
      <c r="E66" s="145"/>
    </row>
    <row r="67" spans="5:5">
      <c r="E67" s="145"/>
    </row>
    <row r="68" spans="5:5">
      <c r="E68" s="145"/>
    </row>
    <row r="69" spans="5:5">
      <c r="E69" s="145"/>
    </row>
    <row r="70" spans="5:5">
      <c r="E70" s="145"/>
    </row>
    <row r="71" spans="5:5">
      <c r="E71" s="145"/>
    </row>
    <row r="72" spans="5:5">
      <c r="E72" s="145"/>
    </row>
    <row r="73" spans="5:5">
      <c r="E73" s="145"/>
    </row>
    <row r="74" spans="5:5">
      <c r="E74" s="145"/>
    </row>
    <row r="75" spans="5:5">
      <c r="E75" s="145"/>
    </row>
    <row r="76" spans="5:5">
      <c r="E76" s="145"/>
    </row>
    <row r="77" spans="5:5">
      <c r="E77" s="145"/>
    </row>
    <row r="78" spans="5:5">
      <c r="E78" s="145"/>
    </row>
    <row r="79" spans="5:5">
      <c r="E79" s="145"/>
    </row>
    <row r="80" spans="5:5">
      <c r="E80" s="145"/>
    </row>
    <row r="81" spans="1:7">
      <c r="E81" s="145"/>
    </row>
    <row r="82" spans="1:7">
      <c r="E82" s="145"/>
    </row>
    <row r="83" spans="1:7">
      <c r="E83" s="145"/>
    </row>
    <row r="84" spans="1:7">
      <c r="E84" s="145"/>
    </row>
    <row r="85" spans="1:7">
      <c r="A85" s="190"/>
      <c r="B85" s="190"/>
    </row>
    <row r="86" spans="1:7">
      <c r="A86" s="189"/>
      <c r="B86" s="189"/>
      <c r="C86" s="192"/>
      <c r="D86" s="192"/>
      <c r="E86" s="193"/>
      <c r="F86" s="192"/>
      <c r="G86" s="194"/>
    </row>
    <row r="87" spans="1:7">
      <c r="A87" s="195"/>
      <c r="B87" s="195"/>
      <c r="C87" s="189"/>
      <c r="D87" s="189"/>
      <c r="E87" s="196"/>
      <c r="F87" s="189"/>
      <c r="G87" s="189"/>
    </row>
    <row r="88" spans="1:7">
      <c r="A88" s="189"/>
      <c r="B88" s="189"/>
      <c r="C88" s="189"/>
      <c r="D88" s="189"/>
      <c r="E88" s="196"/>
      <c r="F88" s="189"/>
      <c r="G88" s="189"/>
    </row>
    <row r="89" spans="1:7">
      <c r="A89" s="189"/>
      <c r="B89" s="189"/>
      <c r="C89" s="189"/>
      <c r="D89" s="189"/>
      <c r="E89" s="196"/>
      <c r="F89" s="189"/>
      <c r="G89" s="189"/>
    </row>
    <row r="90" spans="1:7">
      <c r="A90" s="189"/>
      <c r="B90" s="189"/>
      <c r="C90" s="189"/>
      <c r="D90" s="189"/>
      <c r="E90" s="196"/>
      <c r="F90" s="189"/>
      <c r="G90" s="189"/>
    </row>
    <row r="91" spans="1:7">
      <c r="A91" s="189"/>
      <c r="B91" s="189"/>
      <c r="C91" s="189"/>
      <c r="D91" s="189"/>
      <c r="E91" s="196"/>
      <c r="F91" s="189"/>
      <c r="G91" s="189"/>
    </row>
    <row r="92" spans="1:7">
      <c r="A92" s="189"/>
      <c r="B92" s="189"/>
      <c r="C92" s="189"/>
      <c r="D92" s="189"/>
      <c r="E92" s="196"/>
      <c r="F92" s="189"/>
      <c r="G92" s="189"/>
    </row>
    <row r="93" spans="1:7">
      <c r="A93" s="189"/>
      <c r="B93" s="189"/>
      <c r="C93" s="189"/>
      <c r="D93" s="189"/>
      <c r="E93" s="196"/>
      <c r="F93" s="189"/>
      <c r="G93" s="189"/>
    </row>
    <row r="94" spans="1:7">
      <c r="A94" s="189"/>
      <c r="B94" s="189"/>
      <c r="C94" s="189"/>
      <c r="D94" s="189"/>
      <c r="E94" s="196"/>
      <c r="F94" s="189"/>
      <c r="G94" s="189"/>
    </row>
    <row r="95" spans="1:7">
      <c r="A95" s="189"/>
      <c r="B95" s="189"/>
      <c r="C95" s="189"/>
      <c r="D95" s="189"/>
      <c r="E95" s="196"/>
      <c r="F95" s="189"/>
      <c r="G95" s="189"/>
    </row>
    <row r="96" spans="1:7">
      <c r="A96" s="189"/>
      <c r="B96" s="189"/>
      <c r="C96" s="189"/>
      <c r="D96" s="189"/>
      <c r="E96" s="196"/>
      <c r="F96" s="189"/>
      <c r="G96" s="189"/>
    </row>
    <row r="97" spans="1:7">
      <c r="A97" s="189"/>
      <c r="B97" s="189"/>
      <c r="C97" s="189"/>
      <c r="D97" s="189"/>
      <c r="E97" s="196"/>
      <c r="F97" s="189"/>
      <c r="G97" s="189"/>
    </row>
    <row r="98" spans="1:7">
      <c r="A98" s="189"/>
      <c r="B98" s="189"/>
      <c r="C98" s="189"/>
      <c r="D98" s="189"/>
      <c r="E98" s="196"/>
      <c r="F98" s="189"/>
      <c r="G98" s="189"/>
    </row>
    <row r="99" spans="1:7">
      <c r="A99" s="189"/>
      <c r="B99" s="189"/>
      <c r="C99" s="189"/>
      <c r="D99" s="189"/>
      <c r="E99" s="196"/>
      <c r="F99" s="189"/>
      <c r="G99" s="189"/>
    </row>
  </sheetData>
  <mergeCells count="12">
    <mergeCell ref="C14:D14"/>
    <mergeCell ref="C15:D15"/>
    <mergeCell ref="C16:D16"/>
    <mergeCell ref="C25:D25"/>
    <mergeCell ref="A1:G1"/>
    <mergeCell ref="A3:B3"/>
    <mergeCell ref="A4:B4"/>
    <mergeCell ref="E4:G4"/>
    <mergeCell ref="C9:D9"/>
    <mergeCell ref="C10:D10"/>
    <mergeCell ref="C11:D11"/>
    <mergeCell ref="C13:D13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Administrator</cp:lastModifiedBy>
  <dcterms:created xsi:type="dcterms:W3CDTF">2017-12-19T11:46:18Z</dcterms:created>
  <dcterms:modified xsi:type="dcterms:W3CDTF">2017-12-19T12:15:26Z</dcterms:modified>
</cp:coreProperties>
</file>